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10.101.1.12\共有\05_人事・総務部\09_施設管理\01_保守管理\2026_開発支援センター保守\06_２０２６－１　電気供給業務\20251222_電気供給業務入札公告\３　仕様書等\"/>
    </mc:Choice>
  </mc:AlternateContent>
  <xr:revisionPtr revIDLastSave="0" documentId="13_ncr:1_{2A528C73-FC29-4972-B5ED-55BB8BA6488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内訳書" sheetId="5" r:id="rId1"/>
  </sheets>
  <externalReferences>
    <externalReference r:id="rId2"/>
  </externalReferences>
  <definedNames>
    <definedName name="L管区2">[1]設定_共通!$A$1:$B$50</definedName>
    <definedName name="_xlnm.Print_Area" localSheetId="0">内訳書!$B$1:$Q$49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5" l="1"/>
  <c r="Q32" i="5" l="1"/>
  <c r="P30" i="5"/>
  <c r="O30" i="5"/>
  <c r="N30" i="5"/>
  <c r="M30" i="5"/>
  <c r="L30" i="5"/>
  <c r="K30" i="5"/>
  <c r="J30" i="5"/>
  <c r="I30" i="5"/>
  <c r="H30" i="5"/>
  <c r="G30" i="5"/>
  <c r="F30" i="5"/>
  <c r="E30" i="5"/>
  <c r="Q28" i="5"/>
  <c r="P27" i="5"/>
  <c r="O27" i="5"/>
  <c r="N27" i="5"/>
  <c r="M27" i="5"/>
  <c r="L27" i="5"/>
  <c r="K27" i="5"/>
  <c r="J27" i="5"/>
  <c r="I27" i="5"/>
  <c r="H27" i="5"/>
  <c r="G27" i="5"/>
  <c r="F27" i="5"/>
  <c r="E27" i="5"/>
  <c r="P24" i="5"/>
  <c r="O24" i="5"/>
  <c r="N24" i="5"/>
  <c r="M24" i="5"/>
  <c r="L24" i="5"/>
  <c r="K24" i="5"/>
  <c r="J24" i="5"/>
  <c r="I24" i="5"/>
  <c r="H24" i="5"/>
  <c r="G24" i="5"/>
  <c r="F24" i="5"/>
  <c r="E24" i="5"/>
  <c r="Q22" i="5"/>
  <c r="P21" i="5"/>
  <c r="O21" i="5"/>
  <c r="N21" i="5"/>
  <c r="M21" i="5"/>
  <c r="L21" i="5"/>
  <c r="K21" i="5"/>
  <c r="J21" i="5"/>
  <c r="I21" i="5"/>
  <c r="H21" i="5"/>
  <c r="G21" i="5"/>
  <c r="F21" i="5"/>
  <c r="E21" i="5"/>
  <c r="Q19" i="5"/>
  <c r="H11" i="5"/>
  <c r="H13" i="5" s="1"/>
  <c r="L31" i="5" l="1"/>
  <c r="L33" i="5" s="1"/>
  <c r="H31" i="5"/>
  <c r="H33" i="5" s="1"/>
  <c r="F31" i="5"/>
  <c r="F33" i="5" s="1"/>
  <c r="J31" i="5"/>
  <c r="J33" i="5" s="1"/>
  <c r="N31" i="5"/>
  <c r="N33" i="5" s="1"/>
  <c r="I31" i="5"/>
  <c r="I33" i="5" s="1"/>
  <c r="M31" i="5"/>
  <c r="M33" i="5" s="1"/>
  <c r="P31" i="5"/>
  <c r="P33" i="5" s="1"/>
  <c r="Q21" i="5"/>
  <c r="K31" i="5"/>
  <c r="K33" i="5" s="1"/>
  <c r="Q30" i="5"/>
  <c r="Q24" i="5"/>
  <c r="Q27" i="5"/>
  <c r="G31" i="5"/>
  <c r="G33" i="5" s="1"/>
  <c r="O31" i="5"/>
  <c r="O33" i="5" s="1"/>
  <c r="E31" i="5"/>
  <c r="E33" i="5" l="1"/>
  <c r="Q33" i="5" s="1"/>
  <c r="Q31" i="5"/>
  <c r="E36" i="5" l="1"/>
  <c r="H36" i="5" s="1"/>
  <c r="H37" i="5" l="1"/>
  <c r="H38" i="5" s="1"/>
</calcChain>
</file>

<file path=xl/sharedStrings.xml><?xml version="1.0" encoding="utf-8"?>
<sst xmlns="http://schemas.openxmlformats.org/spreadsheetml/2006/main" count="74" uniqueCount="65">
  <si>
    <t>●自動計算された各項目の金額に誤りがないか、必ず検算してください。</t>
    <rPh sb="1" eb="3">
      <t>ジドウ</t>
    </rPh>
    <rPh sb="3" eb="5">
      <t>ケイサン</t>
    </rPh>
    <rPh sb="8" eb="11">
      <t>カクコウモク</t>
    </rPh>
    <rPh sb="12" eb="14">
      <t>キンガク</t>
    </rPh>
    <rPh sb="15" eb="16">
      <t>アヤマ</t>
    </rPh>
    <rPh sb="22" eb="23">
      <t>カナラ</t>
    </rPh>
    <rPh sb="24" eb="26">
      <t>ケンザン</t>
    </rPh>
    <phoneticPr fontId="3"/>
  </si>
  <si>
    <t>●各料金の単価には、燃料調整費及び再生可能エネルギー発電促進賦課金の額を含みません。</t>
    <rPh sb="1" eb="4">
      <t>カクリョウキン</t>
    </rPh>
    <rPh sb="5" eb="7">
      <t>タンカ</t>
    </rPh>
    <rPh sb="10" eb="12">
      <t>ネンリョウ</t>
    </rPh>
    <rPh sb="12" eb="15">
      <t>チョウセイヒ</t>
    </rPh>
    <rPh sb="15" eb="16">
      <t>オヨ</t>
    </rPh>
    <rPh sb="17" eb="19">
      <t>サイセイ</t>
    </rPh>
    <rPh sb="19" eb="21">
      <t>カノウ</t>
    </rPh>
    <rPh sb="26" eb="28">
      <t>ハツデン</t>
    </rPh>
    <rPh sb="28" eb="30">
      <t>ソクシン</t>
    </rPh>
    <rPh sb="30" eb="33">
      <t>フカキン</t>
    </rPh>
    <rPh sb="34" eb="35">
      <t>ガク</t>
    </rPh>
    <rPh sb="36" eb="37">
      <t>フク</t>
    </rPh>
    <phoneticPr fontId="3"/>
  </si>
  <si>
    <t>●各料金の「○○割引」は該当がある場合、入力してください。</t>
    <rPh sb="1" eb="2">
      <t>カク</t>
    </rPh>
    <rPh sb="2" eb="4">
      <t>リョウキン</t>
    </rPh>
    <rPh sb="8" eb="10">
      <t>ワリビキ</t>
    </rPh>
    <phoneticPr fontId="3"/>
  </si>
  <si>
    <t>●太枠の欄にもれなく入力してください。なお、各単価は小数点以下第二位まで入力できます。</t>
    <rPh sb="1" eb="3">
      <t>フトワク</t>
    </rPh>
    <rPh sb="4" eb="5">
      <t>ラン</t>
    </rPh>
    <rPh sb="10" eb="12">
      <t>ニュウリョク</t>
    </rPh>
    <rPh sb="22" eb="23">
      <t>カク</t>
    </rPh>
    <rPh sb="23" eb="25">
      <t>タンカ</t>
    </rPh>
    <rPh sb="26" eb="29">
      <t>ショウスウテン</t>
    </rPh>
    <rPh sb="29" eb="31">
      <t>イカ</t>
    </rPh>
    <rPh sb="31" eb="32">
      <t>ダイ</t>
    </rPh>
    <rPh sb="32" eb="33">
      <t>2</t>
    </rPh>
    <rPh sb="33" eb="34">
      <t>イ</t>
    </rPh>
    <rPh sb="36" eb="38">
      <t>ニュウリョク</t>
    </rPh>
    <phoneticPr fontId="3"/>
  </si>
  <si>
    <t>円</t>
    <rPh sb="0" eb="1">
      <t>エン</t>
    </rPh>
    <phoneticPr fontId="7"/>
  </si>
  <si>
    <t>（消費税）</t>
    <rPh sb="1" eb="4">
      <t>ショウヒゼイ</t>
    </rPh>
    <phoneticPr fontId="7"/>
  </si>
  <si>
    <t>（税抜額）</t>
    <rPh sb="1" eb="4">
      <t>ゼイヌキガク</t>
    </rPh>
    <phoneticPr fontId="7"/>
  </si>
  <si>
    <t>円≒</t>
    <rPh sb="0" eb="1">
      <t>エン</t>
    </rPh>
    <phoneticPr fontId="7"/>
  </si>
  <si>
    <t>割引後合計（円）</t>
    <rPh sb="0" eb="2">
      <t>ワリビキ</t>
    </rPh>
    <rPh sb="2" eb="3">
      <t>ゴ</t>
    </rPh>
    <rPh sb="3" eb="5">
      <t>ゴウケイ</t>
    </rPh>
    <rPh sb="6" eb="7">
      <t>エン</t>
    </rPh>
    <phoneticPr fontId="7"/>
  </si>
  <si>
    <t>○○割引
（円）</t>
    <rPh sb="2" eb="4">
      <t>ワリビキ</t>
    </rPh>
    <rPh sb="6" eb="7">
      <t>エン</t>
    </rPh>
    <phoneticPr fontId="7"/>
  </si>
  <si>
    <t>計</t>
    <rPh sb="0" eb="1">
      <t>ケイ</t>
    </rPh>
    <phoneticPr fontId="3"/>
  </si>
  <si>
    <t>Ｂ：電力量料金</t>
    <rPh sb="2" eb="4">
      <t>デンリョク</t>
    </rPh>
    <rPh sb="4" eb="5">
      <t>リョウ</t>
    </rPh>
    <rPh sb="5" eb="7">
      <t>リョウキン</t>
    </rPh>
    <phoneticPr fontId="3"/>
  </si>
  <si>
    <t>カ＝エ－オ</t>
    <phoneticPr fontId="7"/>
  </si>
  <si>
    <t>オ</t>
    <phoneticPr fontId="7"/>
  </si>
  <si>
    <t>基本料金計
（円）</t>
    <rPh sb="0" eb="2">
      <t>キホン</t>
    </rPh>
    <rPh sb="2" eb="4">
      <t>リョウキン</t>
    </rPh>
    <rPh sb="4" eb="5">
      <t>ケイ</t>
    </rPh>
    <rPh sb="7" eb="8">
      <t>エン</t>
    </rPh>
    <phoneticPr fontId="7"/>
  </si>
  <si>
    <t>エ＝ア×イ×ウ</t>
    <phoneticPr fontId="3"/>
  </si>
  <si>
    <t>契約月数（ヶ月）</t>
    <rPh sb="0" eb="2">
      <t>ケイヤク</t>
    </rPh>
    <rPh sb="2" eb="4">
      <t>ツキスウ</t>
    </rPh>
    <rPh sb="6" eb="7">
      <t>ゲツ</t>
    </rPh>
    <phoneticPr fontId="3"/>
  </si>
  <si>
    <t>ウ</t>
    <phoneticPr fontId="3"/>
  </si>
  <si>
    <t>イ</t>
    <phoneticPr fontId="3"/>
  </si>
  <si>
    <t>契約電力（kW）</t>
    <rPh sb="0" eb="2">
      <t>ケイヤク</t>
    </rPh>
    <rPh sb="2" eb="4">
      <t>デンリョク</t>
    </rPh>
    <phoneticPr fontId="7"/>
  </si>
  <si>
    <t>キ</t>
    <phoneticPr fontId="3"/>
  </si>
  <si>
    <t>基本料金単価
（円／kW）　</t>
    <rPh sb="0" eb="2">
      <t>キホン</t>
    </rPh>
    <rPh sb="2" eb="4">
      <t>リョウキン</t>
    </rPh>
    <rPh sb="4" eb="6">
      <t>タンカ</t>
    </rPh>
    <rPh sb="8" eb="9">
      <t>エン</t>
    </rPh>
    <phoneticPr fontId="7"/>
  </si>
  <si>
    <t>ア</t>
    <phoneticPr fontId="3"/>
  </si>
  <si>
    <t>常時電力</t>
    <rPh sb="0" eb="2">
      <t>ジョウジ</t>
    </rPh>
    <rPh sb="2" eb="4">
      <t>デンリョク</t>
    </rPh>
    <phoneticPr fontId="3"/>
  </si>
  <si>
    <t>Ａ：基本料金</t>
    <rPh sb="2" eb="4">
      <t>キホン</t>
    </rPh>
    <rPh sb="4" eb="6">
      <t>リョウキン</t>
    </rPh>
    <phoneticPr fontId="3"/>
  </si>
  <si>
    <t>対象施設</t>
    <rPh sb="0" eb="2">
      <t>タイショウ</t>
    </rPh>
    <rPh sb="2" eb="4">
      <t>シセツ</t>
    </rPh>
    <phoneticPr fontId="3"/>
  </si>
  <si>
    <t>商号または名称</t>
    <rPh sb="0" eb="2">
      <t>ショウゴウ</t>
    </rPh>
    <rPh sb="5" eb="7">
      <t>メイショウ</t>
    </rPh>
    <phoneticPr fontId="7"/>
  </si>
  <si>
    <t>内　訳　書</t>
    <rPh sb="0" eb="1">
      <t>ウチ</t>
    </rPh>
    <rPh sb="2" eb="3">
      <t>ヤク</t>
    </rPh>
    <rPh sb="4" eb="5">
      <t>ショ</t>
    </rPh>
    <phoneticPr fontId="3"/>
  </si>
  <si>
    <t>●内訳書に入力された単価（割引料金を含む）を基に算出した合計（税込）＝基本料金の計＋従量料金の計で、電気需給契約を締結します。必ず正確な単価を入力してください。</t>
    <rPh sb="1" eb="4">
      <t>ウチワケショ</t>
    </rPh>
    <rPh sb="5" eb="7">
      <t>ニュウリョク</t>
    </rPh>
    <rPh sb="10" eb="12">
      <t>タンカ</t>
    </rPh>
    <rPh sb="13" eb="15">
      <t>ワリビキ</t>
    </rPh>
    <rPh sb="15" eb="17">
      <t>リョウキン</t>
    </rPh>
    <rPh sb="18" eb="19">
      <t>フク</t>
    </rPh>
    <rPh sb="22" eb="23">
      <t>モト</t>
    </rPh>
    <rPh sb="24" eb="26">
      <t>サンシュツ</t>
    </rPh>
    <rPh sb="28" eb="30">
      <t>ゴウケイ</t>
    </rPh>
    <rPh sb="31" eb="33">
      <t>ゼイコミ</t>
    </rPh>
    <rPh sb="35" eb="37">
      <t>キホン</t>
    </rPh>
    <rPh sb="37" eb="39">
      <t>リョウキン</t>
    </rPh>
    <rPh sb="40" eb="41">
      <t>ケイ</t>
    </rPh>
    <rPh sb="42" eb="44">
      <t>ジュウリョウ</t>
    </rPh>
    <rPh sb="44" eb="46">
      <t>リョウキン</t>
    </rPh>
    <rPh sb="47" eb="48">
      <t>ケイ</t>
    </rPh>
    <rPh sb="50" eb="52">
      <t>デンキ</t>
    </rPh>
    <rPh sb="52" eb="54">
      <t>ジュキュウ</t>
    </rPh>
    <rPh sb="54" eb="56">
      <t>ケイヤク</t>
    </rPh>
    <rPh sb="57" eb="59">
      <t>テイケツ</t>
    </rPh>
    <rPh sb="63" eb="64">
      <t>カナラ</t>
    </rPh>
    <rPh sb="65" eb="67">
      <t>セイカク</t>
    </rPh>
    <rPh sb="68" eb="70">
      <t>タンカ</t>
    </rPh>
    <rPh sb="71" eb="73">
      <t>ニュウリョク</t>
    </rPh>
    <phoneticPr fontId="3"/>
  </si>
  <si>
    <t>ふくしま医療機器開発支援センター</t>
    <phoneticPr fontId="3"/>
  </si>
  <si>
    <t>単価（円）</t>
    <rPh sb="0" eb="2">
      <t>タンカ</t>
    </rPh>
    <rPh sb="3" eb="4">
      <t>エン</t>
    </rPh>
    <phoneticPr fontId="3"/>
  </si>
  <si>
    <t>ピーク</t>
    <phoneticPr fontId="7"/>
  </si>
  <si>
    <t>電力量(kWh)</t>
    <rPh sb="0" eb="2">
      <t>デンリョク</t>
    </rPh>
    <rPh sb="2" eb="3">
      <t>リョウ</t>
    </rPh>
    <phoneticPr fontId="3"/>
  </si>
  <si>
    <t>夏季昼間</t>
    <rPh sb="0" eb="2">
      <t>カキ</t>
    </rPh>
    <rPh sb="2" eb="4">
      <t>ヒルマ</t>
    </rPh>
    <phoneticPr fontId="7"/>
  </si>
  <si>
    <t>その他季昼間</t>
    <phoneticPr fontId="3"/>
  </si>
  <si>
    <t>休日・夜間</t>
    <rPh sb="0" eb="2">
      <t>キュウジツ</t>
    </rPh>
    <rPh sb="3" eb="5">
      <t>ヤカン</t>
    </rPh>
    <phoneticPr fontId="7"/>
  </si>
  <si>
    <t>供給期間</t>
    <phoneticPr fontId="3"/>
  </si>
  <si>
    <t>電力量料金区分</t>
    <phoneticPr fontId="3"/>
  </si>
  <si>
    <t>ク</t>
    <phoneticPr fontId="3"/>
  </si>
  <si>
    <t>ケ</t>
    <phoneticPr fontId="3"/>
  </si>
  <si>
    <t>コ</t>
    <phoneticPr fontId="3"/>
  </si>
  <si>
    <t>サ</t>
    <phoneticPr fontId="3"/>
  </si>
  <si>
    <t>シ</t>
    <phoneticPr fontId="3"/>
  </si>
  <si>
    <t>ス</t>
    <phoneticPr fontId="3"/>
  </si>
  <si>
    <t>セ</t>
    <phoneticPr fontId="3"/>
  </si>
  <si>
    <t>ソ</t>
    <phoneticPr fontId="3"/>
  </si>
  <si>
    <t>タ</t>
    <phoneticPr fontId="3"/>
  </si>
  <si>
    <t>チ</t>
    <phoneticPr fontId="3"/>
  </si>
  <si>
    <t>ツ</t>
    <phoneticPr fontId="3"/>
  </si>
  <si>
    <t>テ</t>
    <phoneticPr fontId="3"/>
  </si>
  <si>
    <t>ト</t>
    <phoneticPr fontId="3"/>
  </si>
  <si>
    <t>ナ</t>
    <phoneticPr fontId="3"/>
  </si>
  <si>
    <t>電力量料金計（円）　</t>
    <rPh sb="0" eb="3">
      <t>デンリョクリョウ</t>
    </rPh>
    <rPh sb="3" eb="5">
      <t>リョウキン</t>
    </rPh>
    <rPh sb="5" eb="6">
      <t>ケイ</t>
    </rPh>
    <rPh sb="7" eb="8">
      <t>エン</t>
    </rPh>
    <phoneticPr fontId="7"/>
  </si>
  <si>
    <t>○○割引（円）</t>
    <rPh sb="2" eb="4">
      <t>ワリビキ</t>
    </rPh>
    <rPh sb="5" eb="6">
      <t>エン</t>
    </rPh>
    <phoneticPr fontId="7"/>
  </si>
  <si>
    <t>小計（キ×ク）（円）</t>
    <rPh sb="0" eb="1">
      <t>ショウ</t>
    </rPh>
    <rPh sb="1" eb="2">
      <t>ケイ</t>
    </rPh>
    <phoneticPr fontId="3"/>
  </si>
  <si>
    <t>小計（コ×サ）（円）</t>
    <rPh sb="0" eb="1">
      <t>ショウ</t>
    </rPh>
    <rPh sb="1" eb="2">
      <t>ケイ</t>
    </rPh>
    <phoneticPr fontId="3"/>
  </si>
  <si>
    <t>小計（ス×セ）（円）</t>
    <rPh sb="0" eb="1">
      <t>ショウ</t>
    </rPh>
    <rPh sb="1" eb="2">
      <t>ケイ</t>
    </rPh>
    <phoneticPr fontId="3"/>
  </si>
  <si>
    <t>小計（タ×チ）（円）</t>
    <rPh sb="0" eb="1">
      <t>ショウ</t>
    </rPh>
    <rPh sb="1" eb="2">
      <t>ケイ</t>
    </rPh>
    <phoneticPr fontId="3"/>
  </si>
  <si>
    <t>ケ＋シ＋ソ＋ツ（円）</t>
    <phoneticPr fontId="3"/>
  </si>
  <si>
    <t>テ－ト（円）</t>
    <phoneticPr fontId="3"/>
  </si>
  <si>
    <t>ニ＝カ＋ナ（1円未満切捨て）</t>
    <rPh sb="7" eb="8">
      <t>エン</t>
    </rPh>
    <rPh sb="8" eb="10">
      <t>ミマン</t>
    </rPh>
    <rPh sb="10" eb="12">
      <t>キリス</t>
    </rPh>
    <phoneticPr fontId="7"/>
  </si>
  <si>
    <t>ネ＝ニ－ヌ</t>
    <phoneticPr fontId="7"/>
  </si>
  <si>
    <t>合計</t>
    <phoneticPr fontId="3"/>
  </si>
  <si>
    <t>ヌ＝ニ÷1.10（1円未満四捨五入）</t>
    <rPh sb="10" eb="11">
      <t>エン</t>
    </rPh>
    <rPh sb="11" eb="13">
      <t>ミマン</t>
    </rPh>
    <rPh sb="13" eb="17">
      <t>シシャゴニュウ</t>
    </rPh>
    <phoneticPr fontId="7"/>
  </si>
  <si>
    <t>オ：内訳</t>
    <rPh sb="2" eb="4">
      <t>ウチワケ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</si>
</sst>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#,##0.00_ ;[Red]\-#,##0.00\ "/>
    <numFmt numFmtId="177" formatCode="#,##0.000_ ;[Red]\-#,##0.000\ "/>
    <numFmt numFmtId="178" formatCode="#,##0.0;[Red]\-#,##0.0"/>
    <numFmt numFmtId="179" formatCode="#,##0.00_ "/>
  </numFmts>
  <fonts count="16" x14ac:knownFonts="1">
    <font>
      <sz val="11"/>
      <color indexed="8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2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b/>
      <sz val="14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4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20"/>
      <color indexed="8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5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6" fontId="14" fillId="0" borderId="0" applyFont="0" applyFill="0" applyBorder="0" applyAlignment="0" applyProtection="0">
      <alignment vertical="center"/>
    </xf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0" fontId="15" fillId="0" borderId="0"/>
    <xf numFmtId="0" fontId="15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5" fillId="0" borderId="0"/>
    <xf numFmtId="0" fontId="11" fillId="0" borderId="0">
      <alignment vertical="center"/>
    </xf>
    <xf numFmtId="0" fontId="11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38" fontId="2" fillId="2" borderId="0" xfId="2" applyFont="1" applyFill="1" applyBorder="1" applyAlignment="1">
      <alignment vertical="center"/>
    </xf>
    <xf numFmtId="38" fontId="6" fillId="0" borderId="0" xfId="1" applyFont="1">
      <alignment vertical="center"/>
    </xf>
    <xf numFmtId="0" fontId="2" fillId="0" borderId="0" xfId="0" applyFont="1" applyAlignment="1">
      <alignment horizontal="distributed" vertical="center"/>
    </xf>
    <xf numFmtId="40" fontId="2" fillId="0" borderId="1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40" fontId="2" fillId="0" borderId="0" xfId="1" applyNumberFormat="1" applyFont="1" applyFill="1" applyBorder="1" applyAlignment="1">
      <alignment vertical="center"/>
    </xf>
    <xf numFmtId="2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31" xfId="0" applyFont="1" applyBorder="1" applyAlignment="1">
      <alignment horizontal="center" vertical="center" wrapText="1"/>
    </xf>
    <xf numFmtId="40" fontId="2" fillId="0" borderId="34" xfId="1" applyNumberFormat="1" applyFont="1" applyBorder="1">
      <alignment vertical="center"/>
    </xf>
    <xf numFmtId="38" fontId="12" fillId="0" borderId="28" xfId="0" applyNumberFormat="1" applyFont="1" applyBorder="1">
      <alignment vertical="center"/>
    </xf>
    <xf numFmtId="40" fontId="2" fillId="0" borderId="28" xfId="1" applyNumberFormat="1" applyFont="1" applyBorder="1">
      <alignment vertical="center"/>
    </xf>
    <xf numFmtId="0" fontId="2" fillId="0" borderId="35" xfId="0" applyFont="1" applyBorder="1" applyAlignment="1">
      <alignment horizontal="center" vertical="center" wrapText="1"/>
    </xf>
    <xf numFmtId="178" fontId="12" fillId="0" borderId="6" xfId="1" applyNumberFormat="1" applyFont="1" applyFill="1" applyBorder="1">
      <alignment vertical="center"/>
    </xf>
    <xf numFmtId="178" fontId="12" fillId="0" borderId="38" xfId="1" applyNumberFormat="1" applyFont="1" applyFill="1" applyBorder="1">
      <alignment vertical="center"/>
    </xf>
    <xf numFmtId="0" fontId="2" fillId="0" borderId="39" xfId="0" applyFont="1" applyBorder="1" applyAlignment="1">
      <alignment horizontal="center" vertical="center" wrapText="1"/>
    </xf>
    <xf numFmtId="40" fontId="2" fillId="0" borderId="40" xfId="1" applyNumberFormat="1" applyFont="1" applyBorder="1">
      <alignment vertical="center"/>
    </xf>
    <xf numFmtId="0" fontId="2" fillId="0" borderId="41" xfId="0" applyFont="1" applyBorder="1" applyAlignment="1">
      <alignment horizontal="center" vertical="center" wrapText="1"/>
    </xf>
    <xf numFmtId="40" fontId="2" fillId="0" borderId="42" xfId="1" applyNumberFormat="1" applyFont="1" applyBorder="1">
      <alignment vertical="center"/>
    </xf>
    <xf numFmtId="40" fontId="2" fillId="0" borderId="43" xfId="1" applyNumberFormat="1" applyFont="1" applyBorder="1">
      <alignment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0" fontId="9" fillId="3" borderId="5" xfId="1" applyNumberFormat="1" applyFont="1" applyFill="1" applyBorder="1">
      <alignment vertical="center"/>
    </xf>
    <xf numFmtId="40" fontId="9" fillId="3" borderId="21" xfId="1" applyNumberFormat="1" applyFont="1" applyFill="1" applyBorder="1">
      <alignment vertical="center"/>
    </xf>
    <xf numFmtId="40" fontId="9" fillId="3" borderId="42" xfId="0" applyNumberFormat="1" applyFont="1" applyFill="1" applyBorder="1">
      <alignment vertical="center"/>
    </xf>
    <xf numFmtId="0" fontId="2" fillId="0" borderId="4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8" fontId="1" fillId="0" borderId="0" xfId="1">
      <alignment vertical="center"/>
    </xf>
    <xf numFmtId="0" fontId="2" fillId="0" borderId="29" xfId="0" applyFont="1" applyBorder="1">
      <alignment vertical="center"/>
    </xf>
    <xf numFmtId="0" fontId="2" fillId="0" borderId="4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30" xfId="0" applyFont="1" applyBorder="1">
      <alignment vertical="center"/>
    </xf>
    <xf numFmtId="40" fontId="2" fillId="0" borderId="30" xfId="1" applyNumberFormat="1" applyFont="1" applyFill="1" applyBorder="1" applyAlignment="1">
      <alignment vertical="center"/>
    </xf>
    <xf numFmtId="0" fontId="2" fillId="0" borderId="9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47" xfId="0" applyFont="1" applyBorder="1">
      <alignment vertical="center"/>
    </xf>
    <xf numFmtId="177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38" fontId="6" fillId="0" borderId="1" xfId="1" applyFont="1" applyBorder="1">
      <alignment vertical="center"/>
    </xf>
    <xf numFmtId="38" fontId="6" fillId="2" borderId="1" xfId="2" applyFont="1" applyFill="1" applyBorder="1" applyAlignment="1">
      <alignment horizontal="right" vertical="center"/>
    </xf>
    <xf numFmtId="40" fontId="2" fillId="0" borderId="9" xfId="1" applyNumberFormat="1" applyFont="1" applyBorder="1">
      <alignment vertical="center"/>
    </xf>
    <xf numFmtId="40" fontId="2" fillId="0" borderId="8" xfId="1" applyNumberFormat="1" applyFont="1" applyBorder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vertical="center" shrinkToFit="1"/>
    </xf>
    <xf numFmtId="0" fontId="2" fillId="0" borderId="22" xfId="0" applyFont="1" applyBorder="1" applyAlignment="1">
      <alignment vertical="center" shrinkToFit="1"/>
    </xf>
    <xf numFmtId="179" fontId="9" fillId="3" borderId="21" xfId="0" applyNumberFormat="1" applyFont="1" applyFill="1" applyBorder="1">
      <alignment vertical="center"/>
    </xf>
    <xf numFmtId="179" fontId="9" fillId="3" borderId="20" xfId="0" applyNumberFormat="1" applyFont="1" applyFill="1" applyBorder="1">
      <alignment vertical="center"/>
    </xf>
    <xf numFmtId="0" fontId="2" fillId="0" borderId="19" xfId="0" applyFont="1" applyBorder="1">
      <alignment vertical="center"/>
    </xf>
    <xf numFmtId="0" fontId="2" fillId="0" borderId="18" xfId="0" applyFont="1" applyBorder="1">
      <alignment vertical="center"/>
    </xf>
    <xf numFmtId="0" fontId="13" fillId="0" borderId="17" xfId="0" applyFont="1" applyBorder="1">
      <alignment vertical="center"/>
    </xf>
    <xf numFmtId="0" fontId="13" fillId="0" borderId="16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2" xfId="0" applyFont="1" applyBorder="1">
      <alignment vertical="center"/>
    </xf>
    <xf numFmtId="40" fontId="2" fillId="0" borderId="14" xfId="1" applyNumberFormat="1" applyFont="1" applyBorder="1">
      <alignment vertical="center"/>
    </xf>
    <xf numFmtId="40" fontId="2" fillId="0" borderId="13" xfId="1" applyNumberFormat="1" applyFont="1" applyBorder="1">
      <alignment vertical="center"/>
    </xf>
    <xf numFmtId="179" fontId="9" fillId="3" borderId="14" xfId="0" applyNumberFormat="1" applyFont="1" applyFill="1" applyBorder="1">
      <alignment vertical="center"/>
    </xf>
    <xf numFmtId="179" fontId="9" fillId="3" borderId="13" xfId="0" applyNumberFormat="1" applyFont="1" applyFill="1" applyBorder="1">
      <alignment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right" vertical="center"/>
    </xf>
    <xf numFmtId="0" fontId="9" fillId="3" borderId="25" xfId="0" applyFont="1" applyFill="1" applyBorder="1" applyAlignment="1">
      <alignment horizontal="left" vertical="center"/>
    </xf>
    <xf numFmtId="0" fontId="9" fillId="3" borderId="24" xfId="0" applyFont="1" applyFill="1" applyBorder="1" applyAlignment="1">
      <alignment horizontal="left" vertical="center"/>
    </xf>
    <xf numFmtId="0" fontId="9" fillId="3" borderId="23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55" fontId="12" fillId="0" borderId="6" xfId="0" applyNumberFormat="1" applyFont="1" applyBorder="1" applyAlignment="1">
      <alignment horizontal="center" vertical="center"/>
    </xf>
  </cellXfs>
  <cellStyles count="25">
    <cellStyle name="パーセント 2" xfId="5" xr:uid="{870E7A80-50A0-423F-B68C-32AC78999B6C}"/>
    <cellStyle name="パーセント 2 2" xfId="6" xr:uid="{60731ABE-BC9C-4D9F-ADA3-B09D4A6B5620}"/>
    <cellStyle name="パーセント 3" xfId="7" xr:uid="{3D2C7D15-8F27-492D-8886-AE7B61F9356F}"/>
    <cellStyle name="パーセント 4" xfId="8" xr:uid="{65FD8E0D-4184-4E21-B74F-B537E053F0FE}"/>
    <cellStyle name="桁区切り" xfId="1" builtinId="6"/>
    <cellStyle name="桁区切り 2" xfId="2" xr:uid="{00000000-0005-0000-0000-000001000000}"/>
    <cellStyle name="桁区切り 2 2" xfId="10" xr:uid="{3BDB2E64-86FD-47CD-8B53-BE531DC86EA1}"/>
    <cellStyle name="桁区切り 2 2 2" xfId="11" xr:uid="{993642B1-7B1A-4BE2-B128-F1AC05E979CD}"/>
    <cellStyle name="桁区切り 2 3" xfId="9" xr:uid="{227080D4-E3BD-4AAE-B032-7B5C4404F45F}"/>
    <cellStyle name="桁区切り 3" xfId="4" xr:uid="{3E2F8127-854A-4341-B0A8-F2BCDAD89EB4}"/>
    <cellStyle name="桁区切り 3 2" xfId="12" xr:uid="{BB15B8D1-5343-4BC3-895B-3D972EA0BE8B}"/>
    <cellStyle name="桁区切り 4" xfId="13" xr:uid="{AAC11357-E21D-4641-B137-5F2101C4C210}"/>
    <cellStyle name="通貨 2" xfId="14" xr:uid="{A20047C6-8E42-4602-AEFE-790325A10861}"/>
    <cellStyle name="通貨 2 2" xfId="15" xr:uid="{C346EDF6-14C0-4F88-93DF-ED6856BB4779}"/>
    <cellStyle name="通貨 3" xfId="16" xr:uid="{B8B2E704-C5EC-491E-89E8-C22D12BF8E56}"/>
    <cellStyle name="標準" xfId="0" builtinId="0"/>
    <cellStyle name="標準 2" xfId="3" xr:uid="{3D594A1F-49B4-4572-96AB-EC5DCEC7FE87}"/>
    <cellStyle name="標準 2 2" xfId="17" xr:uid="{46C16C8B-70F2-4262-90BB-B56AAE339E65}"/>
    <cellStyle name="標準 2 3" xfId="18" xr:uid="{1AFDA203-BF67-476A-9FA1-09D3D3E46F78}"/>
    <cellStyle name="標準 3" xfId="19" xr:uid="{F327C193-FABB-46AB-909B-21F6D6A0B2E8}"/>
    <cellStyle name="標準 4" xfId="20" xr:uid="{CB12DD18-98A1-409A-B109-326DBEC55A6E}"/>
    <cellStyle name="標準 4 2" xfId="21" xr:uid="{7F55DFA8-9798-43CA-A00E-3FCDA6B9346B}"/>
    <cellStyle name="標準 5" xfId="22" xr:uid="{7386DCF4-900C-4EDB-B453-669177E477B2}"/>
    <cellStyle name="標準 6" xfId="23" xr:uid="{B5843B79-7111-4D60-9C4C-6FBB50B9F95E}"/>
    <cellStyle name="標準 7" xfId="24" xr:uid="{A3BCD33F-055A-448E-A164-422713C94D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dipafs\&#20849;&#26377;\06_&#20491;&#20154;\&#23713;&#37096;%20&#35914;\&#20107;&#21209;&#12501;&#12449;&#12452;&#12523;\30_&#38283;&#30330;&#25903;&#25588;&#12475;&#12531;&#12479;&#12540;&#20445;&#23432;\04_&#65298;&#65296;&#65297;&#65304;&#65293;&#65304;&#12288;&#38651;&#27671;&#20379;&#32102;&#26989;&#21209;\05_&#21029;&#32025;&#65297;&#12288;&#38651;&#21147;&#20351;&#29992;&#29366;&#2784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最新"/>
      <sheetName val="設定_契約種別"/>
      <sheetName val="設定_共通"/>
    </sheetNames>
    <sheetDataSet>
      <sheetData sheetId="0"/>
      <sheetData sheetId="1"/>
      <sheetData sheetId="2">
        <row r="1">
          <cell r="A1" t="str">
            <v>管区</v>
          </cell>
          <cell r="B1" t="str">
            <v>管区略</v>
          </cell>
        </row>
        <row r="2">
          <cell r="A2" t="str">
            <v>東京電力</v>
          </cell>
          <cell r="B2" t="str">
            <v>東京</v>
          </cell>
        </row>
        <row r="3">
          <cell r="A3" t="str">
            <v>東北電力</v>
          </cell>
          <cell r="B3" t="str">
            <v>東北</v>
          </cell>
        </row>
        <row r="4">
          <cell r="A4" t="str">
            <v>関西電力</v>
          </cell>
          <cell r="B4" t="str">
            <v>関西</v>
          </cell>
        </row>
        <row r="5">
          <cell r="A5" t="str">
            <v>中部電力</v>
          </cell>
          <cell r="B5" t="str">
            <v>中部</v>
          </cell>
        </row>
        <row r="6">
          <cell r="A6" t="str">
            <v>九州電力</v>
          </cell>
          <cell r="B6" t="str">
            <v>九州</v>
          </cell>
        </row>
        <row r="7">
          <cell r="A7" t="str">
            <v>四国電力</v>
          </cell>
          <cell r="B7" t="str">
            <v>四国</v>
          </cell>
        </row>
        <row r="8">
          <cell r="A8" t="str">
            <v>北海道電力</v>
          </cell>
          <cell r="B8" t="str">
            <v>北海道</v>
          </cell>
        </row>
        <row r="9">
          <cell r="A9" t="str">
            <v>中国電力</v>
          </cell>
          <cell r="B9" t="str">
            <v>中国</v>
          </cell>
        </row>
        <row r="10">
          <cell r="A10" t="str">
            <v>北陸電力</v>
          </cell>
          <cell r="B10" t="str">
            <v>北陸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792E3-DA76-45F9-BF75-4C2B0AE0B063}">
  <dimension ref="B1:S49"/>
  <sheetViews>
    <sheetView tabSelected="1" topLeftCell="A9" zoomScale="70" zoomScaleNormal="70" zoomScaleSheetLayoutView="80" zoomScalePageLayoutView="70" workbookViewId="0">
      <selection activeCell="B15" sqref="B15"/>
    </sheetView>
  </sheetViews>
  <sheetFormatPr defaultColWidth="9" defaultRowHeight="13" x14ac:dyDescent="0.55000000000000004"/>
  <cols>
    <col min="1" max="1" width="4" style="1" customWidth="1"/>
    <col min="2" max="2" width="20.75" style="1" customWidth="1"/>
    <col min="3" max="3" width="3.83203125" style="1" bestFit="1" customWidth="1"/>
    <col min="4" max="4" width="21" style="1" customWidth="1"/>
    <col min="5" max="5" width="14.58203125" style="1" customWidth="1"/>
    <col min="6" max="11" width="13.58203125" style="1" customWidth="1"/>
    <col min="12" max="12" width="15.58203125" style="1" customWidth="1"/>
    <col min="13" max="16" width="13.58203125" style="1" customWidth="1"/>
    <col min="17" max="18" width="15.58203125" style="1" customWidth="1"/>
    <col min="19" max="19" width="12.58203125" style="1" customWidth="1"/>
    <col min="20" max="16384" width="9" style="1"/>
  </cols>
  <sheetData>
    <row r="1" spans="2:19" ht="23.5" x14ac:dyDescent="0.55000000000000004">
      <c r="B1" s="85" t="s">
        <v>27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9"/>
      <c r="S1" s="9"/>
    </row>
    <row r="2" spans="2:19" ht="19.5" thickBot="1" x14ac:dyDescent="0.6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2:19" ht="19.5" thickBot="1" x14ac:dyDescent="0.6">
      <c r="B3" s="48" t="s">
        <v>26</v>
      </c>
      <c r="C3" s="48"/>
      <c r="D3" s="48"/>
      <c r="E3" s="86"/>
      <c r="F3" s="87"/>
      <c r="G3" s="88"/>
      <c r="H3" s="88"/>
      <c r="I3" s="89"/>
    </row>
    <row r="5" spans="2:19" ht="16.5" x14ac:dyDescent="0.55000000000000004">
      <c r="E5" s="13" t="s">
        <v>25</v>
      </c>
      <c r="F5" s="90" t="s">
        <v>29</v>
      </c>
      <c r="G5" s="90"/>
      <c r="H5" s="90"/>
      <c r="I5" s="90"/>
      <c r="J5" s="10"/>
    </row>
    <row r="7" spans="2:19" ht="17" thickBot="1" x14ac:dyDescent="0.6">
      <c r="E7" s="91" t="s">
        <v>24</v>
      </c>
      <c r="F7" s="91"/>
      <c r="G7" s="91"/>
      <c r="H7" s="92"/>
      <c r="I7" s="92"/>
      <c r="L7" s="10"/>
      <c r="M7" s="10"/>
      <c r="N7" s="10"/>
      <c r="O7" s="10"/>
      <c r="P7" s="10"/>
    </row>
    <row r="8" spans="2:19" ht="19.5" thickBot="1" x14ac:dyDescent="0.6">
      <c r="E8" s="53" t="s">
        <v>23</v>
      </c>
      <c r="F8" s="63" t="s">
        <v>21</v>
      </c>
      <c r="G8" s="64"/>
      <c r="H8" s="65"/>
      <c r="I8" s="66"/>
      <c r="J8" s="1" t="s">
        <v>22</v>
      </c>
      <c r="L8" s="10"/>
      <c r="O8" s="9"/>
      <c r="P8" s="9"/>
    </row>
    <row r="9" spans="2:19" ht="14.15" customHeight="1" x14ac:dyDescent="0.55000000000000004">
      <c r="E9" s="53"/>
      <c r="F9" s="67" t="s">
        <v>19</v>
      </c>
      <c r="G9" s="68"/>
      <c r="H9" s="69">
        <v>620</v>
      </c>
      <c r="I9" s="70"/>
      <c r="J9" s="1" t="s">
        <v>18</v>
      </c>
      <c r="K9" s="38"/>
      <c r="L9" s="42" t="s">
        <v>64</v>
      </c>
      <c r="M9" s="36"/>
      <c r="N9" s="36"/>
      <c r="O9" s="36"/>
      <c r="P9" s="36"/>
      <c r="Q9" s="37"/>
    </row>
    <row r="10" spans="2:19" ht="14.15" customHeight="1" x14ac:dyDescent="0.55000000000000004">
      <c r="E10" s="53"/>
      <c r="F10" s="72" t="s">
        <v>16</v>
      </c>
      <c r="G10" s="80"/>
      <c r="H10" s="71">
        <v>12</v>
      </c>
      <c r="I10" s="72"/>
      <c r="J10" s="1" t="s">
        <v>17</v>
      </c>
      <c r="K10" s="38"/>
      <c r="L10" s="43"/>
      <c r="Q10" s="38"/>
    </row>
    <row r="11" spans="2:19" ht="14.15" customHeight="1" x14ac:dyDescent="0.55000000000000004">
      <c r="E11" s="53"/>
      <c r="F11" s="81" t="s">
        <v>14</v>
      </c>
      <c r="G11" s="82"/>
      <c r="H11" s="73">
        <f>H8*H9*H10</f>
        <v>0</v>
      </c>
      <c r="I11" s="74"/>
      <c r="J11" s="1" t="s">
        <v>15</v>
      </c>
      <c r="K11" s="38"/>
      <c r="L11" s="43"/>
      <c r="O11" s="11"/>
      <c r="P11" s="11"/>
      <c r="Q11" s="38"/>
    </row>
    <row r="12" spans="2:19" ht="14.15" customHeight="1" x14ac:dyDescent="0.55000000000000004">
      <c r="E12" s="53"/>
      <c r="F12" s="81" t="s">
        <v>9</v>
      </c>
      <c r="G12" s="82"/>
      <c r="H12" s="75"/>
      <c r="I12" s="76"/>
      <c r="J12" s="1" t="s">
        <v>13</v>
      </c>
      <c r="K12" s="38"/>
      <c r="L12" s="43"/>
      <c r="O12" s="12"/>
      <c r="P12" s="12"/>
      <c r="Q12" s="38"/>
    </row>
    <row r="13" spans="2:19" ht="14.15" customHeight="1" x14ac:dyDescent="0.55000000000000004">
      <c r="E13" s="53"/>
      <c r="F13" s="83" t="s">
        <v>8</v>
      </c>
      <c r="G13" s="84"/>
      <c r="H13" s="51">
        <f>IF(H12="",H11,H11-H12)</f>
        <v>0</v>
      </c>
      <c r="I13" s="52"/>
      <c r="J13" s="1" t="s">
        <v>12</v>
      </c>
      <c r="K13" s="38"/>
      <c r="L13" s="44"/>
      <c r="M13" s="39"/>
      <c r="N13" s="39"/>
      <c r="O13" s="40"/>
      <c r="P13" s="40"/>
      <c r="Q13" s="41"/>
    </row>
    <row r="16" spans="2:19" ht="17.25" customHeight="1" x14ac:dyDescent="0.55000000000000004">
      <c r="B16" s="53" t="s">
        <v>11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5"/>
    </row>
    <row r="17" spans="2:17" ht="17.25" customHeight="1" x14ac:dyDescent="0.55000000000000004">
      <c r="B17" s="56" t="s">
        <v>37</v>
      </c>
      <c r="C17" s="57"/>
      <c r="D17" s="57"/>
      <c r="E17" s="60" t="s">
        <v>36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61" t="s">
        <v>10</v>
      </c>
    </row>
    <row r="18" spans="2:17" ht="18.75" customHeight="1" x14ac:dyDescent="0.55000000000000004">
      <c r="B18" s="58"/>
      <c r="C18" s="59"/>
      <c r="D18" s="59"/>
      <c r="E18" s="93">
        <v>46113</v>
      </c>
      <c r="F18" s="93">
        <v>46143</v>
      </c>
      <c r="G18" s="93">
        <v>46174</v>
      </c>
      <c r="H18" s="93">
        <v>46204</v>
      </c>
      <c r="I18" s="93">
        <v>46235</v>
      </c>
      <c r="J18" s="93">
        <v>46266</v>
      </c>
      <c r="K18" s="93">
        <v>46296</v>
      </c>
      <c r="L18" s="93">
        <v>46327</v>
      </c>
      <c r="M18" s="93">
        <v>46357</v>
      </c>
      <c r="N18" s="93">
        <v>46388</v>
      </c>
      <c r="O18" s="93">
        <v>46419</v>
      </c>
      <c r="P18" s="93">
        <v>46447</v>
      </c>
      <c r="Q18" s="62"/>
    </row>
    <row r="19" spans="2:17" ht="25" customHeight="1" thickBot="1" x14ac:dyDescent="0.6">
      <c r="B19" s="77" t="s">
        <v>31</v>
      </c>
      <c r="C19" s="28" t="s">
        <v>20</v>
      </c>
      <c r="D19" s="18" t="s">
        <v>32</v>
      </c>
      <c r="E19" s="19">
        <v>0</v>
      </c>
      <c r="F19" s="19">
        <v>0</v>
      </c>
      <c r="G19" s="19">
        <v>0</v>
      </c>
      <c r="H19" s="19">
        <v>39500</v>
      </c>
      <c r="I19" s="19">
        <v>36200</v>
      </c>
      <c r="J19" s="19">
        <v>30700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20">
        <v>0</v>
      </c>
      <c r="Q19" s="16">
        <f>SUM(E19:P19)</f>
        <v>106400</v>
      </c>
    </row>
    <row r="20" spans="2:17" ht="25" customHeight="1" thickBot="1" x14ac:dyDescent="0.6">
      <c r="B20" s="78"/>
      <c r="C20" s="33" t="s">
        <v>38</v>
      </c>
      <c r="D20" s="14" t="s">
        <v>30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1"/>
      <c r="Q20" s="7"/>
    </row>
    <row r="21" spans="2:17" ht="25" customHeight="1" x14ac:dyDescent="0.55000000000000004">
      <c r="B21" s="79"/>
      <c r="C21" s="29" t="s">
        <v>39</v>
      </c>
      <c r="D21" s="21" t="s">
        <v>54</v>
      </c>
      <c r="E21" s="15">
        <f>E19*E20</f>
        <v>0</v>
      </c>
      <c r="F21" s="15">
        <f t="shared" ref="F21:P21" si="0">F19*F20</f>
        <v>0</v>
      </c>
      <c r="G21" s="15">
        <f t="shared" si="0"/>
        <v>0</v>
      </c>
      <c r="H21" s="15">
        <f t="shared" si="0"/>
        <v>0</v>
      </c>
      <c r="I21" s="15">
        <f t="shared" si="0"/>
        <v>0</v>
      </c>
      <c r="J21" s="15">
        <f t="shared" si="0"/>
        <v>0</v>
      </c>
      <c r="K21" s="15">
        <f t="shared" si="0"/>
        <v>0</v>
      </c>
      <c r="L21" s="15">
        <f t="shared" si="0"/>
        <v>0</v>
      </c>
      <c r="M21" s="15">
        <f t="shared" si="0"/>
        <v>0</v>
      </c>
      <c r="N21" s="15">
        <f t="shared" si="0"/>
        <v>0</v>
      </c>
      <c r="O21" s="15">
        <f t="shared" si="0"/>
        <v>0</v>
      </c>
      <c r="P21" s="22">
        <f t="shared" si="0"/>
        <v>0</v>
      </c>
      <c r="Q21" s="17">
        <f>SUM(E21:P21)</f>
        <v>0</v>
      </c>
    </row>
    <row r="22" spans="2:17" ht="25" customHeight="1" thickBot="1" x14ac:dyDescent="0.6">
      <c r="B22" s="77" t="s">
        <v>33</v>
      </c>
      <c r="C22" s="28" t="s">
        <v>40</v>
      </c>
      <c r="D22" s="18" t="s">
        <v>32</v>
      </c>
      <c r="E22" s="19">
        <v>0</v>
      </c>
      <c r="F22" s="19">
        <v>0</v>
      </c>
      <c r="G22" s="19">
        <v>0</v>
      </c>
      <c r="H22" s="19">
        <v>136500</v>
      </c>
      <c r="I22" s="19">
        <v>119400</v>
      </c>
      <c r="J22" s="19">
        <v>106600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20">
        <v>0</v>
      </c>
      <c r="Q22" s="16">
        <f t="shared" ref="Q22:Q33" si="1">SUM(E22:P22)</f>
        <v>362500</v>
      </c>
    </row>
    <row r="23" spans="2:17" ht="25" customHeight="1" thickBot="1" x14ac:dyDescent="0.6">
      <c r="B23" s="78"/>
      <c r="C23" s="33" t="s">
        <v>41</v>
      </c>
      <c r="D23" s="14" t="s">
        <v>30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1"/>
      <c r="Q23" s="7"/>
    </row>
    <row r="24" spans="2:17" ht="25" customHeight="1" x14ac:dyDescent="0.55000000000000004">
      <c r="B24" s="79"/>
      <c r="C24" s="29" t="s">
        <v>42</v>
      </c>
      <c r="D24" s="21" t="s">
        <v>55</v>
      </c>
      <c r="E24" s="15">
        <f>E22*E23</f>
        <v>0</v>
      </c>
      <c r="F24" s="15">
        <f t="shared" ref="F24:P24" si="2">F22*F23</f>
        <v>0</v>
      </c>
      <c r="G24" s="15">
        <f t="shared" si="2"/>
        <v>0</v>
      </c>
      <c r="H24" s="15">
        <f t="shared" si="2"/>
        <v>0</v>
      </c>
      <c r="I24" s="15">
        <f t="shared" si="2"/>
        <v>0</v>
      </c>
      <c r="J24" s="15">
        <f t="shared" si="2"/>
        <v>0</v>
      </c>
      <c r="K24" s="15">
        <f t="shared" si="2"/>
        <v>0</v>
      </c>
      <c r="L24" s="15">
        <f t="shared" si="2"/>
        <v>0</v>
      </c>
      <c r="M24" s="15">
        <f t="shared" si="2"/>
        <v>0</v>
      </c>
      <c r="N24" s="15">
        <f t="shared" si="2"/>
        <v>0</v>
      </c>
      <c r="O24" s="15">
        <f t="shared" si="2"/>
        <v>0</v>
      </c>
      <c r="P24" s="22">
        <f t="shared" si="2"/>
        <v>0</v>
      </c>
      <c r="Q24" s="17">
        <f>SUM(E24:P24)</f>
        <v>0</v>
      </c>
    </row>
    <row r="25" spans="2:17" ht="25" customHeight="1" thickBot="1" x14ac:dyDescent="0.6">
      <c r="B25" s="77" t="s">
        <v>34</v>
      </c>
      <c r="C25" s="28" t="s">
        <v>43</v>
      </c>
      <c r="D25" s="18" t="s">
        <v>32</v>
      </c>
      <c r="E25" s="19">
        <v>103500</v>
      </c>
      <c r="F25" s="19">
        <v>116500</v>
      </c>
      <c r="G25" s="19">
        <v>157900</v>
      </c>
      <c r="H25" s="19">
        <v>0</v>
      </c>
      <c r="I25" s="19">
        <v>0</v>
      </c>
      <c r="J25" s="19">
        <v>0</v>
      </c>
      <c r="K25" s="19">
        <v>138900</v>
      </c>
      <c r="L25" s="19">
        <v>100000</v>
      </c>
      <c r="M25" s="19">
        <v>121100</v>
      </c>
      <c r="N25" s="19">
        <v>135000</v>
      </c>
      <c r="O25" s="19">
        <v>131300</v>
      </c>
      <c r="P25" s="20">
        <v>124200</v>
      </c>
      <c r="Q25" s="16">
        <f t="shared" si="1"/>
        <v>1128400</v>
      </c>
    </row>
    <row r="26" spans="2:17" ht="25" customHeight="1" thickBot="1" x14ac:dyDescent="0.6">
      <c r="B26" s="78"/>
      <c r="C26" s="33" t="s">
        <v>44</v>
      </c>
      <c r="D26" s="14" t="s">
        <v>30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7"/>
    </row>
    <row r="27" spans="2:17" ht="25" customHeight="1" x14ac:dyDescent="0.55000000000000004">
      <c r="B27" s="79"/>
      <c r="C27" s="29" t="s">
        <v>45</v>
      </c>
      <c r="D27" s="21" t="s">
        <v>56</v>
      </c>
      <c r="E27" s="15">
        <f>E25*E26</f>
        <v>0</v>
      </c>
      <c r="F27" s="15">
        <f t="shared" ref="F27:P27" si="3">F25*F26</f>
        <v>0</v>
      </c>
      <c r="G27" s="15">
        <f t="shared" si="3"/>
        <v>0</v>
      </c>
      <c r="H27" s="15">
        <f t="shared" si="3"/>
        <v>0</v>
      </c>
      <c r="I27" s="15">
        <f t="shared" si="3"/>
        <v>0</v>
      </c>
      <c r="J27" s="15">
        <f t="shared" si="3"/>
        <v>0</v>
      </c>
      <c r="K27" s="15">
        <f t="shared" si="3"/>
        <v>0</v>
      </c>
      <c r="L27" s="15">
        <f t="shared" si="3"/>
        <v>0</v>
      </c>
      <c r="M27" s="15">
        <f t="shared" si="3"/>
        <v>0</v>
      </c>
      <c r="N27" s="15">
        <f t="shared" si="3"/>
        <v>0</v>
      </c>
      <c r="O27" s="15">
        <f t="shared" si="3"/>
        <v>0</v>
      </c>
      <c r="P27" s="22">
        <f t="shared" si="3"/>
        <v>0</v>
      </c>
      <c r="Q27" s="17">
        <f>SUM(E27:P27)</f>
        <v>0</v>
      </c>
    </row>
    <row r="28" spans="2:17" ht="25" customHeight="1" thickBot="1" x14ac:dyDescent="0.6">
      <c r="B28" s="77" t="s">
        <v>35</v>
      </c>
      <c r="C28" s="28" t="s">
        <v>46</v>
      </c>
      <c r="D28" s="18" t="s">
        <v>32</v>
      </c>
      <c r="E28" s="19">
        <v>114600</v>
      </c>
      <c r="F28" s="19">
        <v>148300</v>
      </c>
      <c r="G28" s="19">
        <v>156900</v>
      </c>
      <c r="H28" s="19">
        <v>171600</v>
      </c>
      <c r="I28" s="19">
        <v>161000</v>
      </c>
      <c r="J28" s="19">
        <v>143400</v>
      </c>
      <c r="K28" s="19">
        <v>142200</v>
      </c>
      <c r="L28" s="19">
        <v>127200</v>
      </c>
      <c r="M28" s="19">
        <v>145500</v>
      </c>
      <c r="N28" s="19">
        <v>181400</v>
      </c>
      <c r="O28" s="19">
        <v>147700</v>
      </c>
      <c r="P28" s="20">
        <v>138500</v>
      </c>
      <c r="Q28" s="16">
        <f t="shared" si="1"/>
        <v>1778300</v>
      </c>
    </row>
    <row r="29" spans="2:17" ht="25" customHeight="1" thickBot="1" x14ac:dyDescent="0.6">
      <c r="B29" s="78"/>
      <c r="C29" s="33" t="s">
        <v>47</v>
      </c>
      <c r="D29" s="14" t="s">
        <v>30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1"/>
      <c r="Q29" s="7"/>
    </row>
    <row r="30" spans="2:17" ht="25" customHeight="1" x14ac:dyDescent="0.55000000000000004">
      <c r="B30" s="79"/>
      <c r="C30" s="29" t="s">
        <v>48</v>
      </c>
      <c r="D30" s="21" t="s">
        <v>57</v>
      </c>
      <c r="E30" s="15">
        <f>E28*E29</f>
        <v>0</v>
      </c>
      <c r="F30" s="15">
        <f t="shared" ref="F30:P30" si="4">F28*F29</f>
        <v>0</v>
      </c>
      <c r="G30" s="15">
        <f t="shared" si="4"/>
        <v>0</v>
      </c>
      <c r="H30" s="15">
        <f t="shared" si="4"/>
        <v>0</v>
      </c>
      <c r="I30" s="15">
        <f t="shared" si="4"/>
        <v>0</v>
      </c>
      <c r="J30" s="15">
        <f t="shared" si="4"/>
        <v>0</v>
      </c>
      <c r="K30" s="15">
        <f t="shared" si="4"/>
        <v>0</v>
      </c>
      <c r="L30" s="15">
        <f t="shared" si="4"/>
        <v>0</v>
      </c>
      <c r="M30" s="15">
        <f t="shared" si="4"/>
        <v>0</v>
      </c>
      <c r="N30" s="15">
        <f t="shared" si="4"/>
        <v>0</v>
      </c>
      <c r="O30" s="15">
        <f t="shared" si="4"/>
        <v>0</v>
      </c>
      <c r="P30" s="22">
        <f t="shared" si="4"/>
        <v>0</v>
      </c>
      <c r="Q30" s="17">
        <f>SUM(E30:P30)</f>
        <v>0</v>
      </c>
    </row>
    <row r="31" spans="2:17" ht="30" customHeight="1" x14ac:dyDescent="0.55000000000000004">
      <c r="B31" s="23" t="s">
        <v>52</v>
      </c>
      <c r="C31" s="26" t="s">
        <v>49</v>
      </c>
      <c r="D31" s="27" t="s">
        <v>58</v>
      </c>
      <c r="E31" s="24">
        <f>E21+E24+E27+E30</f>
        <v>0</v>
      </c>
      <c r="F31" s="24">
        <f t="shared" ref="F31:P31" si="5">F21+F24+F27+F30</f>
        <v>0</v>
      </c>
      <c r="G31" s="24">
        <f t="shared" si="5"/>
        <v>0</v>
      </c>
      <c r="H31" s="24">
        <f t="shared" si="5"/>
        <v>0</v>
      </c>
      <c r="I31" s="24">
        <f t="shared" si="5"/>
        <v>0</v>
      </c>
      <c r="J31" s="24">
        <f t="shared" si="5"/>
        <v>0</v>
      </c>
      <c r="K31" s="24">
        <f t="shared" si="5"/>
        <v>0</v>
      </c>
      <c r="L31" s="24">
        <f t="shared" si="5"/>
        <v>0</v>
      </c>
      <c r="M31" s="24">
        <f t="shared" si="5"/>
        <v>0</v>
      </c>
      <c r="N31" s="24">
        <f t="shared" si="5"/>
        <v>0</v>
      </c>
      <c r="O31" s="24">
        <f t="shared" si="5"/>
        <v>0</v>
      </c>
      <c r="P31" s="25">
        <f t="shared" si="5"/>
        <v>0</v>
      </c>
      <c r="Q31" s="6">
        <f>SUM(E31:P31)</f>
        <v>0</v>
      </c>
    </row>
    <row r="32" spans="2:17" ht="30" customHeight="1" x14ac:dyDescent="0.55000000000000004">
      <c r="B32" s="23" t="s">
        <v>53</v>
      </c>
      <c r="C32" s="26" t="s">
        <v>50</v>
      </c>
      <c r="D32" s="26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6">
        <f t="shared" si="1"/>
        <v>0</v>
      </c>
    </row>
    <row r="33" spans="2:17" ht="30" customHeight="1" x14ac:dyDescent="0.55000000000000004">
      <c r="B33" s="23" t="s">
        <v>8</v>
      </c>
      <c r="C33" s="26" t="s">
        <v>51</v>
      </c>
      <c r="D33" s="27" t="s">
        <v>59</v>
      </c>
      <c r="E33" s="24">
        <f t="shared" ref="E33:P33" si="6">IF(E32="",E31,E31-E32)</f>
        <v>0</v>
      </c>
      <c r="F33" s="24">
        <f t="shared" si="6"/>
        <v>0</v>
      </c>
      <c r="G33" s="24">
        <f t="shared" si="6"/>
        <v>0</v>
      </c>
      <c r="H33" s="24">
        <f t="shared" si="6"/>
        <v>0</v>
      </c>
      <c r="I33" s="24">
        <f t="shared" si="6"/>
        <v>0</v>
      </c>
      <c r="J33" s="24">
        <f t="shared" si="6"/>
        <v>0</v>
      </c>
      <c r="K33" s="24">
        <f t="shared" si="6"/>
        <v>0</v>
      </c>
      <c r="L33" s="24">
        <f t="shared" si="6"/>
        <v>0</v>
      </c>
      <c r="M33" s="24">
        <f t="shared" si="6"/>
        <v>0</v>
      </c>
      <c r="N33" s="24">
        <f t="shared" si="6"/>
        <v>0</v>
      </c>
      <c r="O33" s="24">
        <f t="shared" si="6"/>
        <v>0</v>
      </c>
      <c r="P33" s="25">
        <f t="shared" si="6"/>
        <v>0</v>
      </c>
      <c r="Q33" s="6">
        <f t="shared" si="1"/>
        <v>0</v>
      </c>
    </row>
    <row r="36" spans="2:17" ht="16.5" x14ac:dyDescent="0.55000000000000004">
      <c r="D36" s="34" t="s">
        <v>62</v>
      </c>
      <c r="E36" s="45">
        <f>H13+Q33</f>
        <v>0</v>
      </c>
      <c r="F36" s="46"/>
      <c r="G36" s="5" t="s">
        <v>7</v>
      </c>
      <c r="H36" s="50">
        <f>ROUNDDOWN(E36,0)</f>
        <v>0</v>
      </c>
      <c r="I36" s="50"/>
      <c r="J36" s="3" t="s">
        <v>4</v>
      </c>
      <c r="K36" s="1" t="s">
        <v>60</v>
      </c>
    </row>
    <row r="37" spans="2:17" ht="18" x14ac:dyDescent="0.55000000000000004">
      <c r="E37" s="48" t="s">
        <v>6</v>
      </c>
      <c r="F37" s="48"/>
      <c r="G37" s="48"/>
      <c r="H37" s="49">
        <f>ROUND(H36/1.1,0)</f>
        <v>0</v>
      </c>
      <c r="I37" s="49"/>
      <c r="J37" s="3" t="s">
        <v>4</v>
      </c>
      <c r="K37" s="1" t="s">
        <v>63</v>
      </c>
      <c r="M37" s="35"/>
    </row>
    <row r="38" spans="2:17" ht="16.5" x14ac:dyDescent="0.55000000000000004">
      <c r="E38" s="48" t="s">
        <v>5</v>
      </c>
      <c r="F38" s="48"/>
      <c r="G38" s="48"/>
      <c r="H38" s="49">
        <f>H36-H37</f>
        <v>0</v>
      </c>
      <c r="I38" s="49"/>
      <c r="J38" s="3" t="s">
        <v>4</v>
      </c>
      <c r="K38" s="1" t="s">
        <v>61</v>
      </c>
    </row>
    <row r="39" spans="2:17" ht="16.5" x14ac:dyDescent="0.55000000000000004">
      <c r="E39" s="13"/>
      <c r="F39" s="13"/>
      <c r="G39" s="13"/>
      <c r="H39" s="4"/>
      <c r="I39" s="4"/>
      <c r="J39" s="3"/>
    </row>
    <row r="41" spans="2:17" ht="14.15" customHeight="1" x14ac:dyDescent="0.55000000000000004">
      <c r="B41" s="47" t="s">
        <v>3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</row>
    <row r="42" spans="2:17" ht="14.15" customHeight="1" x14ac:dyDescent="0.55000000000000004">
      <c r="B42" s="2"/>
      <c r="C42" s="2"/>
      <c r="D42" s="2"/>
    </row>
    <row r="43" spans="2:17" ht="14.15" customHeight="1" x14ac:dyDescent="0.55000000000000004">
      <c r="B43" s="47" t="s">
        <v>2</v>
      </c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2:17" ht="14.15" customHeight="1" x14ac:dyDescent="0.55000000000000004">
      <c r="B44" s="2"/>
      <c r="C44" s="2"/>
      <c r="D44" s="2"/>
    </row>
    <row r="45" spans="2:17" ht="14.15" customHeight="1" x14ac:dyDescent="0.55000000000000004">
      <c r="B45" s="47" t="s">
        <v>1</v>
      </c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2:17" ht="14.15" customHeight="1" x14ac:dyDescent="0.55000000000000004">
      <c r="B46" s="2"/>
      <c r="C46" s="2"/>
      <c r="D46" s="2"/>
    </row>
    <row r="47" spans="2:17" ht="14.15" customHeight="1" x14ac:dyDescent="0.55000000000000004">
      <c r="B47" s="47" t="s">
        <v>28</v>
      </c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</row>
    <row r="48" spans="2:17" ht="14.15" customHeight="1" x14ac:dyDescent="0.55000000000000004">
      <c r="B48" s="2"/>
      <c r="C48" s="2"/>
      <c r="D48" s="2"/>
    </row>
    <row r="49" spans="2:14" ht="14.15" customHeight="1" x14ac:dyDescent="0.55000000000000004">
      <c r="B49" s="47" t="s">
        <v>0</v>
      </c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37">
    <mergeCell ref="B1:Q1"/>
    <mergeCell ref="B3:E3"/>
    <mergeCell ref="F3:I3"/>
    <mergeCell ref="F5:I5"/>
    <mergeCell ref="E7:I7"/>
    <mergeCell ref="B19:B21"/>
    <mergeCell ref="B22:B24"/>
    <mergeCell ref="B25:B27"/>
    <mergeCell ref="B28:B30"/>
    <mergeCell ref="F10:G10"/>
    <mergeCell ref="F11:G11"/>
    <mergeCell ref="F12:G12"/>
    <mergeCell ref="F13:G13"/>
    <mergeCell ref="H13:I13"/>
    <mergeCell ref="B16:Q16"/>
    <mergeCell ref="B17:D18"/>
    <mergeCell ref="E17:P17"/>
    <mergeCell ref="Q17:Q18"/>
    <mergeCell ref="E8:E13"/>
    <mergeCell ref="F8:G8"/>
    <mergeCell ref="H8:I8"/>
    <mergeCell ref="F9:G9"/>
    <mergeCell ref="H9:I9"/>
    <mergeCell ref="H10:I10"/>
    <mergeCell ref="H11:I11"/>
    <mergeCell ref="H12:I12"/>
    <mergeCell ref="E36:F36"/>
    <mergeCell ref="B45:N45"/>
    <mergeCell ref="B47:Q47"/>
    <mergeCell ref="B49:N49"/>
    <mergeCell ref="E37:G37"/>
    <mergeCell ref="H37:I37"/>
    <mergeCell ref="E38:G38"/>
    <mergeCell ref="H38:I38"/>
    <mergeCell ref="B41:N41"/>
    <mergeCell ref="B43:N43"/>
    <mergeCell ref="H36:I36"/>
  </mergeCells>
  <phoneticPr fontId="3"/>
  <printOptions horizontalCentered="1"/>
  <pageMargins left="0.39370078740157483" right="0.39370078740157483" top="0.74803149606299213" bottom="0.59055118110236227" header="0.31496062992125984" footer="0.31496062992125984"/>
  <pageSetup paperSize="9" scale="53" orientation="landscape" r:id="rId1"/>
  <headerFooter>
    <oddHeader>&amp;L&amp;"ＭＳ 明朝,標準"&amp;20別紙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浦野 匠</dc:creator>
  <cp:lastModifiedBy>fmd365-04</cp:lastModifiedBy>
  <cp:lastPrinted>2025-12-17T01:37:36Z</cp:lastPrinted>
  <dcterms:created xsi:type="dcterms:W3CDTF">2018-08-08T05:54:49Z</dcterms:created>
  <dcterms:modified xsi:type="dcterms:W3CDTF">2025-12-20T03:10:18Z</dcterms:modified>
</cp:coreProperties>
</file>